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Pressupost 2015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<sst xmlns="http://schemas.openxmlformats.org/spreadsheetml/2006/main" count="118" uniqueCount="59">
  <si>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/>
  </si>
  <si>
    <t>LIQUIDACIÓ DEL PRESSUPOST 2015</t>
  </si>
  <si>
    <t>DESPESES</t>
  </si>
  <si>
    <t>CONCEPTE</t>
  </si>
  <si>
    <t>Previsió Inicial</t>
  </si>
  <si>
    <t>%</t>
  </si>
  <si>
    <t>Modificacions +/-</t>
  </si>
  <si>
    <t>Previsió definitiva</t>
  </si>
  <si>
    <t>1er TRIMESTRE</t>
  </si>
  <si>
    <t>2on TRIMESTRE</t>
  </si>
  <si>
    <t>3er TRIMESTRE</t>
  </si>
  <si>
    <t>4rt TRIMESTRE</t>
  </si>
  <si>
    <t>TOTAL</t>
  </si>
  <si>
    <t>DESVIACIÓ</t>
  </si>
  <si>
    <t>MATERIAL INFORMATIC-OFICINA-PETIT EQUIPAMENT</t>
  </si>
  <si>
    <t>MATERIAL LABORATORI</t>
  </si>
  <si>
    <t>MATERIAL INVENTARIABLE</t>
  </si>
  <si>
    <t>LLOGUERS EQUIPAMENTS-ESPAIS VIRTUALS</t>
  </si>
  <si>
    <t>MISSATGERIA-CORREU</t>
  </si>
  <si>
    <t>AGENCIES VIATGES</t>
  </si>
  <si>
    <t>SERVEIS PROFESSIONALS</t>
  </si>
  <si>
    <t>ASSEGURANCES</t>
  </si>
  <si>
    <t>SERVEIS BANCARIS</t>
  </si>
  <si>
    <t>SUBMINISTRES</t>
  </si>
  <si>
    <t>TELÈFON-FAX</t>
  </si>
  <si>
    <t>FORMACIÓ-CURSOS-CONGRESSOS</t>
  </si>
  <si>
    <t>ALLOTJAMENT I MANUTENCIÓ</t>
  </si>
  <si>
    <t>DESPLAÇAMENTS I TRANSPORT</t>
  </si>
  <si>
    <t>DESPESES VARIES</t>
  </si>
  <si>
    <t>IMPOSTOS-TAXES</t>
  </si>
  <si>
    <t>CONVENIS DE COL.LABORACIÓ</t>
  </si>
  <si>
    <t>CANON URV</t>
  </si>
  <si>
    <t>DESPESES FINANCERES-DIFERÈNCIES DE CANVI</t>
  </si>
  <si>
    <t>DOTACIÓ AMORTITZACIÓ</t>
  </si>
  <si>
    <t>PERDUES DE CREDITS INCOBRABLES</t>
  </si>
  <si>
    <t>ALTRES</t>
  </si>
  <si>
    <t>DESPESES DE FUNCIONAMENT</t>
  </si>
  <si>
    <t>SOUS I SALARIS-SEGURETAT SOCIAL LABORALS</t>
  </si>
  <si>
    <t>SOUS I SALARIS COL.LABORADORS/DIRECCIÓ/COORDINACIÓ DE PROJECTES</t>
  </si>
  <si>
    <t>SOUS I SALARIS-SEGURETAT SOCIAL BEQUES</t>
  </si>
  <si>
    <t>SOUS I SALARIS COL.LABORADORS/DIRECCIÓ DE PROJECTES</t>
  </si>
  <si>
    <t>DESPESES DE PERSONAL</t>
  </si>
  <si>
    <t>TOTAL DESPESES</t>
  </si>
  <si>
    <t>INGRESSOS</t>
  </si>
  <si>
    <t>AJUTS</t>
  </si>
  <si>
    <t>SERVEIS DE R+D+i</t>
  </si>
  <si>
    <t>DONACIONS</t>
  </si>
  <si>
    <t>INGRESSOS CONVENIS DE COL.LABORACIONS</t>
  </si>
  <si>
    <t>INGRESSOS PATROCINIS</t>
  </si>
  <si>
    <t>INGRESSOS D'ACTIVITAT</t>
  </si>
  <si>
    <t>INGRESSOS FINANCERS</t>
  </si>
  <si>
    <t>INGRESSOS SUBVENCIONS DE CAPITAL</t>
  </si>
  <si>
    <t>ALTRES INGRESSOS</t>
  </si>
  <si>
    <t>VARIACIÓ DE SALDOS PROJECTES</t>
  </si>
  <si>
    <t>TOTAL INGRESSOS</t>
  </si>
  <si>
    <t>LIQUIDACIÓ PRESSUPOST</t>
  </si>
  <si>
    <t>Evolució  i execució del pressupost</t>
  </si>
  <si>
    <t>2015</t>
  </si>
  <si>
    <t>Font: Servei de Gestió Econòmica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</si>
</sst>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%"/>
  </numFmts>
  <fonts count="36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horizontal="right" vertical="center"/>
    </xf>
    <xf numFmtId="172" fontId="1" fillId="34" borderId="10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/>
    </xf>
    <xf numFmtId="172" fontId="2" fillId="35" borderId="10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EFDF"/>
      <rgbColor rgb="008A5E42"/>
      <rgbColor rgb="00C07932"/>
      <rgbColor rgb="00203764"/>
      <rgbColor rgb="00B4C6E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114300</xdr:rowOff>
    </xdr:from>
    <xdr:to>
      <xdr:col>1</xdr:col>
      <xdr:colOff>2162175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350" t="18087" r="6117" b="15858"/>
        <a:stretch>
          <a:fillRect/>
        </a:stretch>
      </xdr:blipFill>
      <xdr:spPr>
        <a:xfrm>
          <a:off x="180975" y="190500"/>
          <a:ext cx="2105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0"/>
  <sheetViews>
    <sheetView tabSelected="1" zoomScalePageLayoutView="0" workbookViewId="0" topLeftCell="A1">
      <selection activeCell="B7" sqref="B7:N7"/>
    </sheetView>
  </sheetViews>
  <sheetFormatPr defaultColWidth="11.421875" defaultRowHeight="12.75"/>
  <cols>
    <col min="1" max="1" width="1.8515625" style="0" customWidth="1"/>
    <col min="2" max="2" width="61.7109375" style="0" customWidth="1"/>
    <col min="3" max="3" width="13.28125" style="0" customWidth="1"/>
    <col min="4" max="4" width="8.8515625" style="0" bestFit="1" customWidth="1"/>
    <col min="5" max="5" width="16.57421875" style="0" customWidth="1"/>
    <col min="6" max="6" width="16.28125" style="0" customWidth="1"/>
    <col min="7" max="7" width="8.8515625" style="0" bestFit="1" customWidth="1"/>
    <col min="8" max="8" width="13.7109375" style="0" customWidth="1"/>
    <col min="9" max="9" width="14.28125" style="0" customWidth="1"/>
    <col min="10" max="10" width="13.8515625" style="0" customWidth="1"/>
    <col min="11" max="11" width="13.7109375" style="0" customWidth="1"/>
    <col min="12" max="12" width="13.00390625" style="0" customWidth="1"/>
    <col min="13" max="13" width="8.8515625" style="0" bestFit="1" customWidth="1"/>
    <col min="14" max="14" width="10.28125" style="0" customWidth="1"/>
    <col min="15" max="16384" width="8.8515625" style="0" customWidth="1"/>
  </cols>
  <sheetData>
    <row r="1" ht="6" customHeight="1"/>
    <row r="2" spans="2:14" ht="19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19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9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9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ht="1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4" ht="30" customHeight="1">
      <c r="B7" s="13" t="s">
        <v>56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ht="30" customHeight="1">
      <c r="B8" s="13" t="s">
        <v>57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4" ht="30" customHeight="1">
      <c r="B9" s="14" t="s">
        <v>58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1" spans="2:14" ht="30" customHeight="1">
      <c r="B11" s="7" t="s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ht="30" customHeight="1">
      <c r="B12" s="8" t="s">
        <v>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ht="19.5" customHeight="1">
      <c r="B13" s="6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6" t="s">
        <v>5</v>
      </c>
      <c r="H13" s="6" t="s">
        <v>8</v>
      </c>
      <c r="I13" s="6" t="s">
        <v>9</v>
      </c>
      <c r="J13" s="6" t="s">
        <v>10</v>
      </c>
      <c r="K13" s="6" t="s">
        <v>11</v>
      </c>
      <c r="L13" s="6" t="s">
        <v>12</v>
      </c>
      <c r="M13" s="6" t="s">
        <v>5</v>
      </c>
      <c r="N13" s="6" t="s">
        <v>13</v>
      </c>
    </row>
    <row r="14" spans="2:14" ht="19.5" customHeight="1">
      <c r="B14" s="9" t="s">
        <v>14</v>
      </c>
      <c r="C14" s="9">
        <v>-19500</v>
      </c>
      <c r="D14" s="10">
        <f>IF(ISERR(C14/C42),"N/A",(C14/C42))</f>
        <v>0.006830720728610211</v>
      </c>
      <c r="E14" s="9">
        <v>0</v>
      </c>
      <c r="F14" s="9">
        <f aca="true" t="shared" si="0" ref="F14:F42">IF(ISERR(C14+E14),"N/A",(C14+E14))</f>
        <v>-19500</v>
      </c>
      <c r="G14" s="10">
        <f>IF(ISERR(F14/F42),"N/A",(F14/F42))</f>
        <v>0.006830720728610211</v>
      </c>
      <c r="H14" s="9">
        <v>-3674.26</v>
      </c>
      <c r="I14" s="9">
        <v>-7517.86</v>
      </c>
      <c r="J14" s="9">
        <v>-2848.7</v>
      </c>
      <c r="K14" s="9">
        <v>-3019.39</v>
      </c>
      <c r="L14" s="1">
        <v>-17060.21</v>
      </c>
      <c r="M14" s="10">
        <f>IF(ISERR(L14/L42),"N/A",(L14/L42))</f>
        <v>0.006535100847201424</v>
      </c>
      <c r="N14" s="10">
        <f aca="true" t="shared" si="1" ref="N14:N42">IF(ISERR(L14/F14),"N/A",(L14/F14))</f>
        <v>0.874882564102564</v>
      </c>
    </row>
    <row r="15" spans="2:14" ht="19.5" customHeight="1">
      <c r="B15" s="9" t="s">
        <v>15</v>
      </c>
      <c r="C15" s="9">
        <v>-440000</v>
      </c>
      <c r="D15" s="10">
        <f>IF(ISERR(C15/C42),"N/A",(C15/C42))</f>
        <v>0.1541290831071022</v>
      </c>
      <c r="E15" s="9">
        <v>0</v>
      </c>
      <c r="F15" s="9">
        <f t="shared" si="0"/>
        <v>-440000</v>
      </c>
      <c r="G15" s="10">
        <f>IF(ISERR(F15/F42),"N/A",(F15/F42))</f>
        <v>0.1541290831071022</v>
      </c>
      <c r="H15" s="9">
        <v>-88216.43</v>
      </c>
      <c r="I15" s="9">
        <v>-137165.36</v>
      </c>
      <c r="J15" s="9">
        <v>-90268.03</v>
      </c>
      <c r="K15" s="9">
        <v>-94416.33</v>
      </c>
      <c r="L15" s="1">
        <v>-410066.15</v>
      </c>
      <c r="M15" s="10">
        <f>IF(ISERR(L15/L42),"N/A",(L15/L42))</f>
        <v>0.15708034334123827</v>
      </c>
      <c r="N15" s="10">
        <f t="shared" si="1"/>
        <v>0.9319685227272728</v>
      </c>
    </row>
    <row r="16" spans="2:14" ht="19.5" customHeight="1">
      <c r="B16" s="9" t="s">
        <v>16</v>
      </c>
      <c r="C16" s="9">
        <v>-75650</v>
      </c>
      <c r="D16" s="10">
        <f>IF(ISERR(C16/C42),"N/A",(C16/C42))</f>
        <v>0.026499693493300638</v>
      </c>
      <c r="E16" s="9">
        <v>0</v>
      </c>
      <c r="F16" s="9">
        <f t="shared" si="0"/>
        <v>-75650</v>
      </c>
      <c r="G16" s="10">
        <f>IF(ISERR(F16/F42),"N/A",(F16/F42))</f>
        <v>0.026499693493300638</v>
      </c>
      <c r="H16" s="9">
        <v>-6001.96</v>
      </c>
      <c r="I16" s="9">
        <v>-65100.69</v>
      </c>
      <c r="J16" s="9">
        <v>-12290.12</v>
      </c>
      <c r="K16" s="9">
        <v>-5226.09</v>
      </c>
      <c r="L16" s="1">
        <v>-88618.86</v>
      </c>
      <c r="M16" s="10">
        <f>IF(ISERR(L16/L42),"N/A",(L16/L42))</f>
        <v>0.03394642780270726</v>
      </c>
      <c r="N16" s="10">
        <f t="shared" si="1"/>
        <v>1.171432385988103</v>
      </c>
    </row>
    <row r="17" spans="2:14" ht="19.5" customHeight="1">
      <c r="B17" s="9" t="s">
        <v>17</v>
      </c>
      <c r="C17" s="9">
        <v>-24000</v>
      </c>
      <c r="D17" s="10">
        <f>IF(ISERR(C17/C42),"N/A",(C17/C42))</f>
        <v>0.008407040896751029</v>
      </c>
      <c r="E17" s="9">
        <v>0</v>
      </c>
      <c r="F17" s="9">
        <f t="shared" si="0"/>
        <v>-24000</v>
      </c>
      <c r="G17" s="10">
        <f>IF(ISERR(F17/F42),"N/A",(F17/F42))</f>
        <v>0.008407040896751029</v>
      </c>
      <c r="H17" s="9" t="s">
        <v>0</v>
      </c>
      <c r="I17" s="9">
        <v>-9269.36</v>
      </c>
      <c r="J17" s="9">
        <v>-4647.18</v>
      </c>
      <c r="K17" s="9">
        <v>-1649</v>
      </c>
      <c r="L17" s="1">
        <v>-15565.54</v>
      </c>
      <c r="M17" s="10">
        <f>IF(ISERR(L17/L42),"N/A",(L17/L42))</f>
        <v>0.0059625510847256665</v>
      </c>
      <c r="N17" s="10">
        <f t="shared" si="1"/>
        <v>0.6485641666666667</v>
      </c>
    </row>
    <row r="18" spans="2:14" ht="19.5" customHeight="1">
      <c r="B18" s="9" t="s">
        <v>18</v>
      </c>
      <c r="C18" s="9">
        <v>-6000</v>
      </c>
      <c r="D18" s="10">
        <f>IF(ISERR(C18/C42),"N/A",(C18/C42))</f>
        <v>0.002101760224187757</v>
      </c>
      <c r="E18" s="9">
        <v>0</v>
      </c>
      <c r="F18" s="9">
        <f t="shared" si="0"/>
        <v>-6000</v>
      </c>
      <c r="G18" s="10">
        <f>IF(ISERR(F18/F42),"N/A",(F18/F42))</f>
        <v>0.002101760224187757</v>
      </c>
      <c r="H18" s="9">
        <v>-1474.99</v>
      </c>
      <c r="I18" s="9">
        <v>-1864.22</v>
      </c>
      <c r="J18" s="9">
        <v>-1453.89</v>
      </c>
      <c r="K18" s="9">
        <v>-983.28</v>
      </c>
      <c r="L18" s="1">
        <v>-5776.38</v>
      </c>
      <c r="M18" s="10">
        <f>IF(ISERR(L18/L42),"N/A",(L18/L42))</f>
        <v>0.002212705812634039</v>
      </c>
      <c r="N18" s="10">
        <f t="shared" si="1"/>
        <v>0.96273</v>
      </c>
    </row>
    <row r="19" spans="2:14" ht="19.5" customHeight="1">
      <c r="B19" s="9" t="s">
        <v>19</v>
      </c>
      <c r="C19" s="9">
        <v>-19500</v>
      </c>
      <c r="D19" s="10">
        <f>IF(ISERR(C19/C42),"N/A",(C19/C42))</f>
        <v>0.006830720728610211</v>
      </c>
      <c r="E19" s="9">
        <v>0</v>
      </c>
      <c r="F19" s="9">
        <f t="shared" si="0"/>
        <v>-19500</v>
      </c>
      <c r="G19" s="10">
        <f>IF(ISERR(F19/F42),"N/A",(F19/F42))</f>
        <v>0.006830720728610211</v>
      </c>
      <c r="H19" s="9">
        <v>-3611.23</v>
      </c>
      <c r="I19" s="9">
        <v>-5862.21</v>
      </c>
      <c r="J19" s="9">
        <v>-2464.79</v>
      </c>
      <c r="K19" s="9">
        <v>-3997.89</v>
      </c>
      <c r="L19" s="1">
        <v>-15936.12</v>
      </c>
      <c r="M19" s="10">
        <f>IF(ISERR(L19/L42),"N/A",(L19/L42))</f>
        <v>0.006104505824553365</v>
      </c>
      <c r="N19" s="10">
        <f t="shared" si="1"/>
        <v>0.8172369230769231</v>
      </c>
    </row>
    <row r="20" spans="2:14" ht="19.5" customHeight="1">
      <c r="B20" s="9" t="s">
        <v>20</v>
      </c>
      <c r="C20" s="9">
        <v>-262500</v>
      </c>
      <c r="D20" s="10">
        <f>IF(ISERR(C20/C42),"N/A",(C20/C42))</f>
        <v>0.09195200980821439</v>
      </c>
      <c r="E20" s="9">
        <v>0</v>
      </c>
      <c r="F20" s="9">
        <f t="shared" si="0"/>
        <v>-262500</v>
      </c>
      <c r="G20" s="10">
        <f>IF(ISERR(F20/F42),"N/A",(F20/F42))</f>
        <v>0.09195200980821439</v>
      </c>
      <c r="H20" s="9">
        <v>-57200.25</v>
      </c>
      <c r="I20" s="9">
        <v>-50824.74</v>
      </c>
      <c r="J20" s="9">
        <v>-34177.35</v>
      </c>
      <c r="K20" s="9">
        <v>-63554.79</v>
      </c>
      <c r="L20" s="1">
        <v>-205757.13</v>
      </c>
      <c r="M20" s="10">
        <f>IF(ISERR(L20/L42),"N/A",(L20/L42))</f>
        <v>0.07881752889212582</v>
      </c>
      <c r="N20" s="10">
        <f t="shared" si="1"/>
        <v>0.7838366857142858</v>
      </c>
    </row>
    <row r="21" spans="2:14" ht="19.5" customHeight="1">
      <c r="B21" s="9" t="s">
        <v>21</v>
      </c>
      <c r="C21" s="9">
        <v>-7500</v>
      </c>
      <c r="D21" s="10">
        <f>IF(ISERR(C21/C42),"N/A",(C21/C42))</f>
        <v>0.0026272002802346967</v>
      </c>
      <c r="E21" s="9">
        <v>0</v>
      </c>
      <c r="F21" s="9">
        <f t="shared" si="0"/>
        <v>-7500</v>
      </c>
      <c r="G21" s="10">
        <f>IF(ISERR(F21/F42),"N/A",(F21/F42))</f>
        <v>0.0026272002802346967</v>
      </c>
      <c r="H21" s="9">
        <v>-2970.27</v>
      </c>
      <c r="I21" s="9">
        <v>-3723.85</v>
      </c>
      <c r="J21" s="9">
        <v>-109</v>
      </c>
      <c r="K21" s="9">
        <v>827.67</v>
      </c>
      <c r="L21" s="1">
        <v>-5975.45</v>
      </c>
      <c r="M21" s="10">
        <f>IF(ISERR(L21/L42),"N/A",(L21/L42))</f>
        <v>0.0022889617629214265</v>
      </c>
      <c r="N21" s="10">
        <f t="shared" si="1"/>
        <v>0.7967266666666667</v>
      </c>
    </row>
    <row r="22" spans="2:14" ht="19.5" customHeight="1">
      <c r="B22" s="9" t="s">
        <v>22</v>
      </c>
      <c r="C22" s="9">
        <v>-800</v>
      </c>
      <c r="D22" s="10">
        <f>IF(ISERR(C22/C42),"N/A",(C22/C42))</f>
        <v>0.00028023469655836765</v>
      </c>
      <c r="E22" s="9">
        <v>0</v>
      </c>
      <c r="F22" s="9">
        <f t="shared" si="0"/>
        <v>-800</v>
      </c>
      <c r="G22" s="10">
        <f>IF(ISERR(F22/F42),"N/A",(F22/F42))</f>
        <v>0.00028023469655836765</v>
      </c>
      <c r="H22" s="9">
        <v>-417.58</v>
      </c>
      <c r="I22" s="9">
        <v>-120.6</v>
      </c>
      <c r="J22" s="9">
        <v>-194.09</v>
      </c>
      <c r="K22" s="9">
        <v>-41.9</v>
      </c>
      <c r="L22" s="1">
        <v>-774.17</v>
      </c>
      <c r="M22" s="10">
        <f>IF(ISERR(L22/L42),"N/A",(L22/L42))</f>
        <v>0.0002965543227708174</v>
      </c>
      <c r="N22" s="10">
        <f t="shared" si="1"/>
        <v>0.9677125</v>
      </c>
    </row>
    <row r="23" spans="2:14" ht="19.5" customHeight="1">
      <c r="B23" s="9" t="s">
        <v>23</v>
      </c>
      <c r="C23" s="9">
        <v>-3500</v>
      </c>
      <c r="D23" s="10">
        <f>IF(ISERR(C23/C42),"N/A",(C23/C42))</f>
        <v>0.0012260267974428583</v>
      </c>
      <c r="E23" s="9">
        <v>0</v>
      </c>
      <c r="F23" s="9">
        <f t="shared" si="0"/>
        <v>-3500</v>
      </c>
      <c r="G23" s="10">
        <f>IF(ISERR(F23/F42),"N/A",(F23/F42))</f>
        <v>0.0012260267974428583</v>
      </c>
      <c r="H23" s="9">
        <v>542.1</v>
      </c>
      <c r="I23" s="9">
        <v>-542.65</v>
      </c>
      <c r="J23" s="9">
        <v>-1407.75</v>
      </c>
      <c r="K23" s="9">
        <v>-6386.82</v>
      </c>
      <c r="L23" s="1">
        <v>-7795.12</v>
      </c>
      <c r="M23" s="10">
        <f>IF(ISERR(L23/L42),"N/A",(L23/L42))</f>
        <v>0.0029860063455277963</v>
      </c>
      <c r="N23" s="10">
        <f t="shared" si="1"/>
        <v>2.2271771428571427</v>
      </c>
    </row>
    <row r="24" spans="2:14" ht="19.5" customHeight="1">
      <c r="B24" s="9" t="s">
        <v>24</v>
      </c>
      <c r="C24" s="9">
        <v>-5000</v>
      </c>
      <c r="D24" s="10">
        <f>IF(ISERR(C24/C42),"N/A",(C24/C42))</f>
        <v>0.0017514668534897976</v>
      </c>
      <c r="E24" s="9">
        <v>0</v>
      </c>
      <c r="F24" s="9">
        <f t="shared" si="0"/>
        <v>-5000</v>
      </c>
      <c r="G24" s="10">
        <f>IF(ISERR(F24/F42),"N/A",(F24/F42))</f>
        <v>0.0017514668534897976</v>
      </c>
      <c r="H24" s="9">
        <v>-144.81</v>
      </c>
      <c r="I24" s="9">
        <v>-112.59</v>
      </c>
      <c r="J24" s="9">
        <v>-294.62</v>
      </c>
      <c r="K24" s="9">
        <v>-3722.46</v>
      </c>
      <c r="L24" s="1">
        <v>-4274.48</v>
      </c>
      <c r="M24" s="10">
        <f>IF(ISERR(L24/L42),"N/A",(L24/L42))</f>
        <v>0.0016373865192366062</v>
      </c>
      <c r="N24" s="10">
        <f t="shared" si="1"/>
        <v>0.8548959999999999</v>
      </c>
    </row>
    <row r="25" spans="2:14" ht="19.5" customHeight="1">
      <c r="B25" s="9" t="s">
        <v>25</v>
      </c>
      <c r="C25" s="9">
        <v>-55000</v>
      </c>
      <c r="D25" s="10">
        <f>IF(ISERR(C25/C42),"N/A",(C25/C42))</f>
        <v>0.019266135388387774</v>
      </c>
      <c r="E25" s="9">
        <v>0</v>
      </c>
      <c r="F25" s="9">
        <f t="shared" si="0"/>
        <v>-55000</v>
      </c>
      <c r="G25" s="10">
        <f>IF(ISERR(F25/F42),"N/A",(F25/F42))</f>
        <v>0.019266135388387774</v>
      </c>
      <c r="H25" s="9">
        <v>-11357.63</v>
      </c>
      <c r="I25" s="9">
        <v>-12388.7</v>
      </c>
      <c r="J25" s="9">
        <v>-3382.5</v>
      </c>
      <c r="K25" s="9">
        <v>-4863.89</v>
      </c>
      <c r="L25" s="1">
        <v>-31992.72</v>
      </c>
      <c r="M25" s="10">
        <f>IF(ISERR(L25/L42),"N/A",(L25/L42))</f>
        <v>0.012255162836581611</v>
      </c>
      <c r="N25" s="10">
        <f t="shared" si="1"/>
        <v>0.5816858181818182</v>
      </c>
    </row>
    <row r="26" spans="2:14" ht="19.5" customHeight="1">
      <c r="B26" s="9" t="s">
        <v>26</v>
      </c>
      <c r="C26" s="9">
        <v>-24000</v>
      </c>
      <c r="D26" s="10">
        <f>IF(ISERR(C26/C42),"N/A",(C26/C42))</f>
        <v>0.008407040896751029</v>
      </c>
      <c r="E26" s="9">
        <v>0</v>
      </c>
      <c r="F26" s="9">
        <f t="shared" si="0"/>
        <v>-24000</v>
      </c>
      <c r="G26" s="10">
        <f>IF(ISERR(F26/F42),"N/A",(F26/F42))</f>
        <v>0.008407040896751029</v>
      </c>
      <c r="H26" s="9">
        <v>-3962.63</v>
      </c>
      <c r="I26" s="9">
        <v>-8858.77</v>
      </c>
      <c r="J26" s="9">
        <v>-6072.31</v>
      </c>
      <c r="K26" s="9">
        <v>-6483.62</v>
      </c>
      <c r="L26" s="1">
        <v>-25377.33</v>
      </c>
      <c r="M26" s="10">
        <f>IF(ISERR(L26/L42),"N/A",(L26/L42))</f>
        <v>0.009721065026908235</v>
      </c>
      <c r="N26" s="10">
        <f t="shared" si="1"/>
        <v>1.05738875</v>
      </c>
    </row>
    <row r="27" spans="2:14" ht="19.5" customHeight="1">
      <c r="B27" s="9" t="s">
        <v>27</v>
      </c>
      <c r="C27" s="9">
        <v>-30000</v>
      </c>
      <c r="D27" s="10">
        <f>IF(ISERR(C27/C42),"N/A",(C27/C42))</f>
        <v>0.010508801120938787</v>
      </c>
      <c r="E27" s="9">
        <v>0</v>
      </c>
      <c r="F27" s="9">
        <f t="shared" si="0"/>
        <v>-30000</v>
      </c>
      <c r="G27" s="10">
        <f>IF(ISERR(F27/F42),"N/A",(F27/F42))</f>
        <v>0.010508801120938787</v>
      </c>
      <c r="H27" s="9">
        <v>-7134.6</v>
      </c>
      <c r="I27" s="9">
        <v>-8846.18</v>
      </c>
      <c r="J27" s="9">
        <v>-2387.64</v>
      </c>
      <c r="K27" s="9">
        <v>-8669.09</v>
      </c>
      <c r="L27" s="1">
        <v>-27037.51</v>
      </c>
      <c r="M27" s="10">
        <f>IF(ISERR(L27/L42),"N/A",(L27/L42))</f>
        <v>0.010357015213014199</v>
      </c>
      <c r="N27" s="10">
        <f t="shared" si="1"/>
        <v>0.9012503333333333</v>
      </c>
    </row>
    <row r="28" spans="2:14" ht="19.5" customHeight="1">
      <c r="B28" s="9" t="s">
        <v>28</v>
      </c>
      <c r="C28" s="9">
        <v>-3500</v>
      </c>
      <c r="D28" s="10">
        <f>IF(ISERR(C28/C42),"N/A",(C28/C42))</f>
        <v>0.0012260267974428583</v>
      </c>
      <c r="E28" s="9">
        <v>0</v>
      </c>
      <c r="F28" s="9">
        <f t="shared" si="0"/>
        <v>-3500</v>
      </c>
      <c r="G28" s="10">
        <f>IF(ISERR(F28/F42),"N/A",(F28/F42))</f>
        <v>0.0012260267974428583</v>
      </c>
      <c r="H28" s="9">
        <v>-1600.3</v>
      </c>
      <c r="I28" s="9">
        <v>-527.43</v>
      </c>
      <c r="J28" s="9" t="s">
        <v>0</v>
      </c>
      <c r="K28" s="9">
        <v>-2198.93</v>
      </c>
      <c r="L28" s="1">
        <v>-4326.66</v>
      </c>
      <c r="M28" s="10">
        <f>IF(ISERR(L28/L42),"N/A",(L28/L42))</f>
        <v>0.0016573746414348073</v>
      </c>
      <c r="N28" s="10">
        <f t="shared" si="1"/>
        <v>1.2361885714285714</v>
      </c>
    </row>
    <row r="29" spans="2:14" ht="19.5" customHeight="1">
      <c r="B29" s="9" t="s">
        <v>29</v>
      </c>
      <c r="C29" s="9">
        <v>-1800</v>
      </c>
      <c r="D29" s="10">
        <f>IF(ISERR(C29/C42),"N/A",(C29/C42))</f>
        <v>0.0006305280672563271</v>
      </c>
      <c r="E29" s="9">
        <v>0</v>
      </c>
      <c r="F29" s="9">
        <f t="shared" si="0"/>
        <v>-1800</v>
      </c>
      <c r="G29" s="10">
        <f>IF(ISERR(F29/F42),"N/A",(F29/F42))</f>
        <v>0.0006305280672563271</v>
      </c>
      <c r="H29" s="9">
        <v>-73.06</v>
      </c>
      <c r="I29" s="9">
        <v>-297.22</v>
      </c>
      <c r="J29" s="9">
        <v>-203.85</v>
      </c>
      <c r="K29" s="9" t="s">
        <v>0</v>
      </c>
      <c r="L29" s="1">
        <v>-574.13</v>
      </c>
      <c r="M29" s="10">
        <f>IF(ISERR(L29/L42),"N/A",(L29/L42))</f>
        <v>0.00021992680332796335</v>
      </c>
      <c r="N29" s="10">
        <f t="shared" si="1"/>
        <v>0.3189611111111111</v>
      </c>
    </row>
    <row r="30" spans="2:14" ht="19.5" customHeight="1">
      <c r="B30" s="9" t="s">
        <v>30</v>
      </c>
      <c r="C30" s="9">
        <v>-105000</v>
      </c>
      <c r="D30" s="10">
        <f>IF(ISERR(C30/C42),"N/A",(C30/C42))</f>
        <v>0.036780803923285754</v>
      </c>
      <c r="E30" s="9">
        <v>0</v>
      </c>
      <c r="F30" s="9">
        <f t="shared" si="0"/>
        <v>-105000</v>
      </c>
      <c r="G30" s="10">
        <f>IF(ISERR(F30/F42),"N/A",(F30/F42))</f>
        <v>0.036780803923285754</v>
      </c>
      <c r="H30" s="9">
        <v>-41945.54</v>
      </c>
      <c r="I30" s="9">
        <v>-25930.21</v>
      </c>
      <c r="J30" s="9">
        <v>-11577.67</v>
      </c>
      <c r="K30" s="9">
        <v>-9964.13</v>
      </c>
      <c r="L30" s="1">
        <v>-89417.55</v>
      </c>
      <c r="M30" s="10">
        <f>IF(ISERR(L30/L42),"N/A",(L30/L42))</f>
        <v>0.0342523747808307</v>
      </c>
      <c r="N30" s="10">
        <f t="shared" si="1"/>
        <v>0.8515957142857143</v>
      </c>
    </row>
    <row r="31" spans="2:14" ht="19.5" customHeight="1">
      <c r="B31" s="9" t="s">
        <v>31</v>
      </c>
      <c r="C31" s="9" t="s">
        <v>0</v>
      </c>
      <c r="D31" s="10" t="str">
        <f>IF(ISERR(C31/C42),"N/A",(C31/C42))</f>
        <v>N/A</v>
      </c>
      <c r="E31" s="9">
        <v>0</v>
      </c>
      <c r="F31" s="9" t="str">
        <f t="shared" si="0"/>
        <v>N/A</v>
      </c>
      <c r="G31" s="10" t="str">
        <f>IF(ISERR(F31/F42),"N/A",(F31/F42))</f>
        <v>N/A</v>
      </c>
      <c r="H31" s="9" t="s">
        <v>0</v>
      </c>
      <c r="I31" s="9" t="s">
        <v>0</v>
      </c>
      <c r="J31" s="9" t="s">
        <v>0</v>
      </c>
      <c r="K31" s="9" t="s">
        <v>0</v>
      </c>
      <c r="L31" s="1">
        <v>0</v>
      </c>
      <c r="M31" s="10">
        <f>IF(ISERR(L31/L42),"N/A",(L31/L42))</f>
        <v>0</v>
      </c>
      <c r="N31" s="10" t="str">
        <f t="shared" si="1"/>
        <v>N/A</v>
      </c>
    </row>
    <row r="32" spans="2:14" ht="19.5" customHeight="1">
      <c r="B32" s="9" t="s">
        <v>32</v>
      </c>
      <c r="C32" s="9">
        <v>-500</v>
      </c>
      <c r="D32" s="10">
        <f>IF(ISERR(C32/C42),"N/A",(C32/C42))</f>
        <v>0.00017514668534897976</v>
      </c>
      <c r="E32" s="9">
        <v>0</v>
      </c>
      <c r="F32" s="9">
        <f t="shared" si="0"/>
        <v>-500</v>
      </c>
      <c r="G32" s="10">
        <f>IF(ISERR(F32/F42),"N/A",(F32/F42))</f>
        <v>0.00017514668534897976</v>
      </c>
      <c r="H32" s="9">
        <v>0.26</v>
      </c>
      <c r="I32" s="9">
        <v>-50.69</v>
      </c>
      <c r="J32" s="9">
        <v>-343.25</v>
      </c>
      <c r="K32" s="9">
        <v>-121.55</v>
      </c>
      <c r="L32" s="1">
        <v>-515.23</v>
      </c>
      <c r="M32" s="10">
        <f>IF(ISERR(L32/L42),"N/A",(L32/L42))</f>
        <v>0.00019736451131044635</v>
      </c>
      <c r="N32" s="10">
        <f t="shared" si="1"/>
        <v>1.03046</v>
      </c>
    </row>
    <row r="33" spans="2:14" ht="19.5" customHeight="1">
      <c r="B33" s="9" t="s">
        <v>33</v>
      </c>
      <c r="C33" s="9" t="s">
        <v>0</v>
      </c>
      <c r="D33" s="10" t="str">
        <f>IF(ISERR(C33/C42),"N/A",(C33/C42))</f>
        <v>N/A</v>
      </c>
      <c r="E33" s="9">
        <v>0</v>
      </c>
      <c r="F33" s="9" t="str">
        <f t="shared" si="0"/>
        <v>N/A</v>
      </c>
      <c r="G33" s="10" t="str">
        <f>IF(ISERR(F33/F42),"N/A",(F33/F42))</f>
        <v>N/A</v>
      </c>
      <c r="H33" s="9">
        <v>-8281.97</v>
      </c>
      <c r="I33" s="9">
        <v>-8381.19</v>
      </c>
      <c r="J33" s="9">
        <v>-7910.61</v>
      </c>
      <c r="K33" s="9">
        <v>-4534.92</v>
      </c>
      <c r="L33" s="1">
        <v>-29108.69</v>
      </c>
      <c r="M33" s="10">
        <f>IF(ISERR(L33/L42),"N/A",(L33/L42))</f>
        <v>0.011150403463962262</v>
      </c>
      <c r="N33" s="10" t="str">
        <f t="shared" si="1"/>
        <v>N/A</v>
      </c>
    </row>
    <row r="34" spans="2:14" ht="19.5" customHeight="1">
      <c r="B34" s="9" t="s">
        <v>34</v>
      </c>
      <c r="C34" s="9" t="s">
        <v>0</v>
      </c>
      <c r="D34" s="10" t="str">
        <f>IF(ISERR(C34/C42),"N/A",(C34/C42))</f>
        <v>N/A</v>
      </c>
      <c r="E34" s="9">
        <v>0</v>
      </c>
      <c r="F34" s="9" t="str">
        <f t="shared" si="0"/>
        <v>N/A</v>
      </c>
      <c r="G34" s="10" t="str">
        <f>IF(ISERR(F34/F42),"N/A",(F34/F42))</f>
        <v>N/A</v>
      </c>
      <c r="H34" s="9" t="s">
        <v>0</v>
      </c>
      <c r="I34" s="9" t="s">
        <v>0</v>
      </c>
      <c r="J34" s="9" t="s">
        <v>0</v>
      </c>
      <c r="K34" s="9" t="s">
        <v>0</v>
      </c>
      <c r="L34" s="1">
        <v>0</v>
      </c>
      <c r="M34" s="10">
        <f>IF(ISERR(L34/L42),"N/A",(L34/L42))</f>
        <v>0</v>
      </c>
      <c r="N34" s="10" t="str">
        <f t="shared" si="1"/>
        <v>N/A</v>
      </c>
    </row>
    <row r="35" spans="2:14" ht="19.5" customHeight="1">
      <c r="B35" s="9" t="s">
        <v>35</v>
      </c>
      <c r="C35" s="9" t="s">
        <v>0</v>
      </c>
      <c r="D35" s="10" t="str">
        <f>IF(ISERR(C35/C42),"N/A",(C35/C42))</f>
        <v>N/A</v>
      </c>
      <c r="E35" s="9">
        <v>0</v>
      </c>
      <c r="F35" s="9" t="str">
        <f t="shared" si="0"/>
        <v>N/A</v>
      </c>
      <c r="G35" s="10" t="str">
        <f>IF(ISERR(F35/F42),"N/A",(F35/F42))</f>
        <v>N/A</v>
      </c>
      <c r="H35" s="9" t="s">
        <v>0</v>
      </c>
      <c r="I35" s="9" t="s">
        <v>0</v>
      </c>
      <c r="J35" s="9">
        <v>-0.02</v>
      </c>
      <c r="K35" s="9">
        <v>-4438.84</v>
      </c>
      <c r="L35" s="1">
        <v>-4438.86</v>
      </c>
      <c r="M35" s="10">
        <f>IF(ISERR(L35/L42),"N/A",(L35/L42))</f>
        <v>0.0017003540839537446</v>
      </c>
      <c r="N35" s="10" t="str">
        <f t="shared" si="1"/>
        <v>N/A</v>
      </c>
    </row>
    <row r="36" spans="2:14" ht="19.5" customHeight="1">
      <c r="B36" s="2" t="s">
        <v>36</v>
      </c>
      <c r="C36" s="2">
        <v>-1083750</v>
      </c>
      <c r="D36" s="3">
        <f>IF(ISERR(C36/C42),"N/A",(C36/C42))</f>
        <v>0.37963044049391365</v>
      </c>
      <c r="E36" s="2">
        <v>0</v>
      </c>
      <c r="F36" s="2">
        <f t="shared" si="0"/>
        <v>-1083750</v>
      </c>
      <c r="G36" s="3">
        <f>IF(ISERR(F36/F42),"N/A",(F36/F42))</f>
        <v>0.37963044049391365</v>
      </c>
      <c r="H36" s="2">
        <v>-237525.14999999997</v>
      </c>
      <c r="I36" s="2">
        <v>-347384.51999999996</v>
      </c>
      <c r="J36" s="2">
        <v>-182033.37</v>
      </c>
      <c r="K36" s="2">
        <v>-223445.24999999997</v>
      </c>
      <c r="L36" s="2">
        <v>-990388.2899999999</v>
      </c>
      <c r="M36" s="3">
        <f>IF(ISERR(L36/L42),"N/A",(L36/L42))</f>
        <v>0.37937911391696644</v>
      </c>
      <c r="N36" s="3">
        <f t="shared" si="1"/>
        <v>0.9138530934256055</v>
      </c>
    </row>
    <row r="37" spans="2:14" ht="19.5" customHeight="1">
      <c r="B37" s="9" t="s">
        <v>37</v>
      </c>
      <c r="C37" s="9">
        <v>-1595000</v>
      </c>
      <c r="D37" s="10">
        <f>IF(ISERR(C37/C42),"N/A",(C37/C42))</f>
        <v>0.5587179262632455</v>
      </c>
      <c r="E37" s="9">
        <v>0</v>
      </c>
      <c r="F37" s="9">
        <f t="shared" si="0"/>
        <v>-1595000</v>
      </c>
      <c r="G37" s="10">
        <f>IF(ISERR(F37/F42),"N/A",(F37/F42))</f>
        <v>0.5587179262632455</v>
      </c>
      <c r="H37" s="9">
        <v>-397906.66</v>
      </c>
      <c r="I37" s="9">
        <v>-498622.74</v>
      </c>
      <c r="J37" s="9">
        <v>-340995.86</v>
      </c>
      <c r="K37" s="9">
        <v>-245561.08</v>
      </c>
      <c r="L37" s="1">
        <v>-1483086.34</v>
      </c>
      <c r="M37" s="10">
        <f>IF(ISERR(L37/L42),"N/A",(L37/L42))</f>
        <v>0.568112514266053</v>
      </c>
      <c r="N37" s="10">
        <f t="shared" si="1"/>
        <v>0.929834695924765</v>
      </c>
    </row>
    <row r="38" spans="2:14" ht="19.5" customHeight="1">
      <c r="B38" s="9" t="s">
        <v>38</v>
      </c>
      <c r="C38" s="9">
        <v>-147500</v>
      </c>
      <c r="D38" s="10">
        <f>IF(ISERR(C38/C42),"N/A",(C38/C42))</f>
        <v>0.05166827217794903</v>
      </c>
      <c r="E38" s="9">
        <v>0</v>
      </c>
      <c r="F38" s="9">
        <f t="shared" si="0"/>
        <v>-147500</v>
      </c>
      <c r="G38" s="10">
        <f>IF(ISERR(F38/F42),"N/A",(F38/F42))</f>
        <v>0.05166827217794903</v>
      </c>
      <c r="H38" s="9">
        <v>-25235.94</v>
      </c>
      <c r="I38" s="9">
        <v>-30863.37</v>
      </c>
      <c r="J38" s="9">
        <v>-18620.68</v>
      </c>
      <c r="K38" s="9">
        <v>-34509.54</v>
      </c>
      <c r="L38" s="1">
        <v>-109229.53</v>
      </c>
      <c r="M38" s="10">
        <f>IF(ISERR(L38/L42),"N/A",(L38/L42))</f>
        <v>0.04184157135477309</v>
      </c>
      <c r="N38" s="10">
        <f t="shared" si="1"/>
        <v>0.740539186440678</v>
      </c>
    </row>
    <row r="39" spans="2:14" ht="19.5" customHeight="1">
      <c r="B39" s="9" t="s">
        <v>39</v>
      </c>
      <c r="C39" s="9">
        <v>-28500</v>
      </c>
      <c r="D39" s="10">
        <f>IF(ISERR(C39/C42),"N/A",(C39/C42))</f>
        <v>0.009983361064891847</v>
      </c>
      <c r="E39" s="9">
        <v>0</v>
      </c>
      <c r="F39" s="9">
        <f t="shared" si="0"/>
        <v>-28500</v>
      </c>
      <c r="G39" s="10">
        <f>IF(ISERR(F39/F42),"N/A",(F39/F42))</f>
        <v>0.009983361064891847</v>
      </c>
      <c r="H39" s="9">
        <v>-6033.05</v>
      </c>
      <c r="I39" s="9">
        <v>-8658.31</v>
      </c>
      <c r="J39" s="9">
        <v>-10953.12</v>
      </c>
      <c r="K39" s="9">
        <v>-2201.74</v>
      </c>
      <c r="L39" s="1">
        <v>-27846.22</v>
      </c>
      <c r="M39" s="10">
        <f>IF(ISERR(L39/L42),"N/A",(L39/L42))</f>
        <v>0.010666800462207514</v>
      </c>
      <c r="N39" s="10">
        <f t="shared" si="1"/>
        <v>0.977060350877193</v>
      </c>
    </row>
    <row r="40" spans="2:14" ht="19.5" customHeight="1">
      <c r="B40" s="9" t="s">
        <v>40</v>
      </c>
      <c r="C40" s="9" t="s">
        <v>0</v>
      </c>
      <c r="D40" s="10" t="str">
        <f>IF(ISERR(C40/C42),"N/A",(C40/C42))</f>
        <v>N/A</v>
      </c>
      <c r="E40" s="9">
        <v>0</v>
      </c>
      <c r="F40" s="9" t="str">
        <f t="shared" si="0"/>
        <v>N/A</v>
      </c>
      <c r="G40" s="10" t="str">
        <f>IF(ISERR(F40/F42),"N/A",(F40/F42))</f>
        <v>N/A</v>
      </c>
      <c r="H40" s="9" t="s">
        <v>0</v>
      </c>
      <c r="I40" s="9" t="s">
        <v>0</v>
      </c>
      <c r="J40" s="9" t="s">
        <v>0</v>
      </c>
      <c r="K40" s="9" t="s">
        <v>0</v>
      </c>
      <c r="L40" s="1">
        <v>0</v>
      </c>
      <c r="M40" s="10">
        <f>IF(ISERR(L40/L42),"N/A",(L40/L42))</f>
        <v>0</v>
      </c>
      <c r="N40" s="10" t="str">
        <f t="shared" si="1"/>
        <v>N/A</v>
      </c>
    </row>
    <row r="41" spans="2:14" ht="19.5" customHeight="1">
      <c r="B41" s="2" t="s">
        <v>41</v>
      </c>
      <c r="C41" s="2">
        <v>-1771000</v>
      </c>
      <c r="D41" s="3">
        <f>IF(ISERR(C41/C42),"N/A",(C41/C42))</f>
        <v>0.6203695595060863</v>
      </c>
      <c r="E41" s="2">
        <v>0</v>
      </c>
      <c r="F41" s="2">
        <f t="shared" si="0"/>
        <v>-1771000</v>
      </c>
      <c r="G41" s="3">
        <f>IF(ISERR(F41/F42),"N/A",(F41/F42))</f>
        <v>0.6203695595060863</v>
      </c>
      <c r="H41" s="2">
        <v>-429175.64999999997</v>
      </c>
      <c r="I41" s="2">
        <v>-538144.42</v>
      </c>
      <c r="J41" s="2">
        <v>-370569.66</v>
      </c>
      <c r="K41" s="2">
        <v>-282272.36</v>
      </c>
      <c r="L41" s="2">
        <v>-1620162.09</v>
      </c>
      <c r="M41" s="3">
        <f>IF(ISERR(L41/L42),"N/A",(L41/L42))</f>
        <v>0.6206208860830337</v>
      </c>
      <c r="N41" s="3">
        <f t="shared" si="1"/>
        <v>0.914828961038961</v>
      </c>
    </row>
    <row r="42" spans="2:14" ht="19.5" customHeight="1">
      <c r="B42" s="4" t="s">
        <v>42</v>
      </c>
      <c r="C42" s="4">
        <v>-2854750</v>
      </c>
      <c r="D42" s="5">
        <f>IF(ISERR(C42/C42),"N/A",(C42/C42))</f>
        <v>1</v>
      </c>
      <c r="E42" s="4">
        <v>0</v>
      </c>
      <c r="F42" s="4">
        <f t="shared" si="0"/>
        <v>-2854750</v>
      </c>
      <c r="G42" s="5">
        <f>IF(ISERR(F42/F42),"N/A",(F42/F42))</f>
        <v>1</v>
      </c>
      <c r="H42" s="4">
        <v>-666700.7999999999</v>
      </c>
      <c r="I42" s="4">
        <v>-885528.9400000001</v>
      </c>
      <c r="J42" s="4">
        <v>-552603.03</v>
      </c>
      <c r="K42" s="4">
        <v>-505717.6099999999</v>
      </c>
      <c r="L42" s="4">
        <v>-2610550.38</v>
      </c>
      <c r="M42" s="5">
        <f>IF(ISERR(L42/L42),"N/A",(L42/L42))</f>
        <v>1</v>
      </c>
      <c r="N42" s="5">
        <f t="shared" si="1"/>
        <v>0.9144584919870391</v>
      </c>
    </row>
    <row r="44" spans="2:14" ht="30" customHeight="1">
      <c r="B44" s="12" t="s">
        <v>43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19.5" customHeight="1">
      <c r="B45" s="6" t="s">
        <v>3</v>
      </c>
      <c r="C45" s="6" t="s">
        <v>4</v>
      </c>
      <c r="D45" s="6" t="s">
        <v>5</v>
      </c>
      <c r="E45" s="6" t="s">
        <v>6</v>
      </c>
      <c r="F45" s="6" t="s">
        <v>7</v>
      </c>
      <c r="G45" s="6" t="s">
        <v>5</v>
      </c>
      <c r="H45" s="6" t="s">
        <v>8</v>
      </c>
      <c r="I45" s="6" t="s">
        <v>9</v>
      </c>
      <c r="J45" s="6" t="s">
        <v>10</v>
      </c>
      <c r="K45" s="6" t="s">
        <v>11</v>
      </c>
      <c r="L45" s="6" t="s">
        <v>12</v>
      </c>
      <c r="M45" s="6" t="s">
        <v>5</v>
      </c>
      <c r="N45" s="6" t="s">
        <v>13</v>
      </c>
    </row>
    <row r="46" spans="2:14" ht="19.5" customHeight="1">
      <c r="B46" s="9" t="s">
        <v>44</v>
      </c>
      <c r="C46" s="9">
        <v>1875000</v>
      </c>
      <c r="D46" s="10">
        <f>IF(ISERR(C46/C58),"N/A",(C46/C58))</f>
        <v>0.6568000700586741</v>
      </c>
      <c r="E46" s="9">
        <v>0</v>
      </c>
      <c r="F46" s="9">
        <f aca="true" t="shared" si="2" ref="F46:F58">IF(ISERR(C46+E46),"N/A",(C46+E46))</f>
        <v>1875000</v>
      </c>
      <c r="G46" s="10">
        <f>IF(ISERR(F46/F58),"N/A",(F46/F58))</f>
        <v>0.6568000700586741</v>
      </c>
      <c r="H46" s="9">
        <v>1597082.05</v>
      </c>
      <c r="I46" s="9">
        <v>163995.52</v>
      </c>
      <c r="J46" s="9">
        <v>123998.84</v>
      </c>
      <c r="K46" s="9">
        <v>170844.74</v>
      </c>
      <c r="L46" s="1">
        <v>2055921.15</v>
      </c>
      <c r="M46" s="10">
        <f>IF(ISERR(L46/L58),"N/A",(L46/L58))</f>
        <v>0.6971224009696938</v>
      </c>
      <c r="N46" s="10">
        <f aca="true" t="shared" si="3" ref="N46:N58">IF(ISERR(L46/F46),"N/A",(L46/F46))</f>
        <v>1.09649128</v>
      </c>
    </row>
    <row r="47" spans="2:14" ht="19.5" customHeight="1">
      <c r="B47" s="9" t="s">
        <v>45</v>
      </c>
      <c r="C47" s="9">
        <v>685750</v>
      </c>
      <c r="D47" s="10">
        <f>IF(ISERR(C47/C58),"N/A",(C47/C58))</f>
        <v>0.24021367895612575</v>
      </c>
      <c r="E47" s="9">
        <v>0</v>
      </c>
      <c r="F47" s="9">
        <f t="shared" si="2"/>
        <v>685750</v>
      </c>
      <c r="G47" s="10">
        <f>IF(ISERR(F47/F58),"N/A",(F47/F58))</f>
        <v>0.24021367895612575</v>
      </c>
      <c r="H47" s="9">
        <v>108035.15</v>
      </c>
      <c r="I47" s="9">
        <v>123919.35</v>
      </c>
      <c r="J47" s="9">
        <v>139653.15</v>
      </c>
      <c r="K47" s="9">
        <v>197018.23</v>
      </c>
      <c r="L47" s="1">
        <v>568625.88</v>
      </c>
      <c r="M47" s="10">
        <f>IF(ISERR(L47/L58),"N/A",(L47/L58))</f>
        <v>0.1928098452214984</v>
      </c>
      <c r="N47" s="10">
        <f t="shared" si="3"/>
        <v>0.8292028873496172</v>
      </c>
    </row>
    <row r="48" spans="2:14" ht="19.5" customHeight="1">
      <c r="B48" s="9" t="s">
        <v>46</v>
      </c>
      <c r="C48" s="9">
        <v>165000</v>
      </c>
      <c r="D48" s="10">
        <f>IF(ISERR(C48/C58),"N/A",(C48/C58))</f>
        <v>0.057798406165163324</v>
      </c>
      <c r="E48" s="9">
        <v>0</v>
      </c>
      <c r="F48" s="9">
        <f t="shared" si="2"/>
        <v>165000</v>
      </c>
      <c r="G48" s="10">
        <f>IF(ISERR(F48/F58),"N/A",(F48/F58))</f>
        <v>0.057798406165163324</v>
      </c>
      <c r="H48" s="9">
        <v>14804.99</v>
      </c>
      <c r="I48" s="9">
        <v>72935</v>
      </c>
      <c r="J48" s="9">
        <v>47472.3</v>
      </c>
      <c r="K48" s="9">
        <v>26330.31</v>
      </c>
      <c r="L48" s="1">
        <v>161542.6</v>
      </c>
      <c r="M48" s="10">
        <f>IF(ISERR(L48/L58),"N/A",(L48/L58))</f>
        <v>0.05477591646493197</v>
      </c>
      <c r="N48" s="10">
        <f t="shared" si="3"/>
        <v>0.9790460606060606</v>
      </c>
    </row>
    <row r="49" spans="2:14" ht="19.5" customHeight="1">
      <c r="B49" s="9" t="s">
        <v>47</v>
      </c>
      <c r="C49" s="9" t="s">
        <v>0</v>
      </c>
      <c r="D49" s="10" t="str">
        <f>IF(ISERR(C49/C58),"N/A",(C49/C58))</f>
        <v>N/A</v>
      </c>
      <c r="E49" s="9">
        <v>0</v>
      </c>
      <c r="F49" s="9" t="str">
        <f t="shared" si="2"/>
        <v>N/A</v>
      </c>
      <c r="G49" s="10" t="str">
        <f>IF(ISERR(F49/F58),"N/A",(F49/F58))</f>
        <v>N/A</v>
      </c>
      <c r="H49" s="9" t="s">
        <v>0</v>
      </c>
      <c r="I49" s="9">
        <v>55500</v>
      </c>
      <c r="J49" s="9">
        <v>2800</v>
      </c>
      <c r="K49" s="9">
        <v>15300</v>
      </c>
      <c r="L49" s="1">
        <v>73600</v>
      </c>
      <c r="M49" s="10">
        <f>IF(ISERR(L49/L58),"N/A",(L49/L58))</f>
        <v>0.024956311535279194</v>
      </c>
      <c r="N49" s="10" t="str">
        <f t="shared" si="3"/>
        <v>N/A</v>
      </c>
    </row>
    <row r="50" spans="2:14" ht="19.5" customHeight="1">
      <c r="B50" s="9" t="s">
        <v>48</v>
      </c>
      <c r="C50" s="9" t="s">
        <v>0</v>
      </c>
      <c r="D50" s="10" t="str">
        <f>IF(ISERR(C50/C58),"N/A",(C50/C58))</f>
        <v>N/A</v>
      </c>
      <c r="E50" s="9">
        <v>0</v>
      </c>
      <c r="F50" s="9" t="str">
        <f t="shared" si="2"/>
        <v>N/A</v>
      </c>
      <c r="G50" s="10" t="str">
        <f>IF(ISERR(F50/F58),"N/A",(F50/F58))</f>
        <v>N/A</v>
      </c>
      <c r="H50" s="9" t="s">
        <v>0</v>
      </c>
      <c r="I50" s="9">
        <v>20000</v>
      </c>
      <c r="J50" s="9" t="s">
        <v>0</v>
      </c>
      <c r="K50" s="9" t="s">
        <v>0</v>
      </c>
      <c r="L50" s="1">
        <v>20000</v>
      </c>
      <c r="M50" s="10">
        <f>IF(ISERR(L50/L58),"N/A",(L50/L58))</f>
        <v>0.006781606395456302</v>
      </c>
      <c r="N50" s="10" t="str">
        <f t="shared" si="3"/>
        <v>N/A</v>
      </c>
    </row>
    <row r="51" spans="2:14" ht="19.5" customHeight="1">
      <c r="B51" s="2" t="s">
        <v>49</v>
      </c>
      <c r="C51" s="2">
        <v>2725750</v>
      </c>
      <c r="D51" s="3">
        <f>IF(ISERR(C51/C58),"N/A",(C51/C58))</f>
        <v>0.9548121551799632</v>
      </c>
      <c r="E51" s="2">
        <v>0</v>
      </c>
      <c r="F51" s="2">
        <f t="shared" si="2"/>
        <v>2725750</v>
      </c>
      <c r="G51" s="3">
        <f>IF(ISERR(F51/F58),"N/A",(F51/F58))</f>
        <v>0.9548121551799632</v>
      </c>
      <c r="H51" s="2">
        <v>1719922.19</v>
      </c>
      <c r="I51" s="2">
        <v>436349.87</v>
      </c>
      <c r="J51" s="2">
        <v>313924.29</v>
      </c>
      <c r="K51" s="2">
        <v>409493.27999999997</v>
      </c>
      <c r="L51" s="2">
        <v>2879689.63</v>
      </c>
      <c r="M51" s="3">
        <f>IF(ISERR(L51/L58),"N/A",(L51/L58))</f>
        <v>0.9764460805868597</v>
      </c>
      <c r="N51" s="3">
        <f t="shared" si="3"/>
        <v>1.05647606346877</v>
      </c>
    </row>
    <row r="52" spans="2:14" ht="19.5" customHeight="1">
      <c r="B52" s="9" t="s">
        <v>50</v>
      </c>
      <c r="C52" s="9">
        <v>53000</v>
      </c>
      <c r="D52" s="10">
        <f>IF(ISERR(C52/C58),"N/A",(C52/C58))</f>
        <v>0.018565548646991857</v>
      </c>
      <c r="E52" s="9">
        <v>0</v>
      </c>
      <c r="F52" s="9">
        <f t="shared" si="2"/>
        <v>53000</v>
      </c>
      <c r="G52" s="10">
        <f>IF(ISERR(F52/F58),"N/A",(F52/F58))</f>
        <v>0.018565548646991857</v>
      </c>
      <c r="H52" s="9">
        <v>9237.73</v>
      </c>
      <c r="I52" s="9">
        <v>13697.83</v>
      </c>
      <c r="J52" s="9">
        <v>13656.87</v>
      </c>
      <c r="K52" s="9">
        <v>17169.89</v>
      </c>
      <c r="L52" s="1">
        <v>53762.32</v>
      </c>
      <c r="M52" s="10">
        <f>IF(ISERR(L52/L58),"N/A",(L52/L58))</f>
        <v>0.018229744657328413</v>
      </c>
      <c r="N52" s="10">
        <f t="shared" si="3"/>
        <v>1.014383396226415</v>
      </c>
    </row>
    <row r="53" spans="2:14" ht="19.5" customHeight="1">
      <c r="B53" s="9" t="s">
        <v>51</v>
      </c>
      <c r="C53" s="9" t="s">
        <v>0</v>
      </c>
      <c r="D53" s="10" t="str">
        <f>IF(ISERR(C53/C58),"N/A",(C53/C58))</f>
        <v>N/A</v>
      </c>
      <c r="E53" s="9">
        <v>0</v>
      </c>
      <c r="F53" s="9" t="str">
        <f t="shared" si="2"/>
        <v>N/A</v>
      </c>
      <c r="G53" s="10" t="str">
        <f>IF(ISERR(F53/F58),"N/A",(F53/F58))</f>
        <v>N/A</v>
      </c>
      <c r="H53" s="9">
        <v>4444.22</v>
      </c>
      <c r="I53" s="9">
        <v>4367.56</v>
      </c>
      <c r="J53" s="9">
        <v>3918.81</v>
      </c>
      <c r="K53" s="9">
        <v>2405.8</v>
      </c>
      <c r="L53" s="1">
        <v>15136.39</v>
      </c>
      <c r="M53" s="10">
        <f>IF(ISERR(L53/L58),"N/A",(L53/L58))</f>
        <v>0.005132451961406041</v>
      </c>
      <c r="N53" s="10" t="str">
        <f t="shared" si="3"/>
        <v>N/A</v>
      </c>
    </row>
    <row r="54" spans="2:14" ht="19.5" customHeight="1">
      <c r="B54" s="9" t="s">
        <v>52</v>
      </c>
      <c r="C54" s="9">
        <v>76000</v>
      </c>
      <c r="D54" s="10">
        <f>IF(ISERR(C54/C58),"N/A",(C54/C58))</f>
        <v>0.026622296173044926</v>
      </c>
      <c r="E54" s="9">
        <v>0</v>
      </c>
      <c r="F54" s="9">
        <f t="shared" si="2"/>
        <v>76000</v>
      </c>
      <c r="G54" s="10">
        <f>IF(ISERR(F54/F58),"N/A",(F54/F58))</f>
        <v>0.026622296173044926</v>
      </c>
      <c r="H54" s="9" t="s">
        <v>0</v>
      </c>
      <c r="I54" s="9">
        <v>0.01</v>
      </c>
      <c r="J54" s="9">
        <v>62.54</v>
      </c>
      <c r="K54" s="9" t="s">
        <v>0</v>
      </c>
      <c r="L54" s="1">
        <v>62.55</v>
      </c>
      <c r="M54" s="10">
        <f>IF(ISERR(L54/L58),"N/A",(L54/L58))</f>
        <v>2.1209474001789584E-05</v>
      </c>
      <c r="N54" s="10">
        <f t="shared" si="3"/>
        <v>0.0008230263157894736</v>
      </c>
    </row>
    <row r="55" spans="2:14" ht="19.5" customHeight="1">
      <c r="B55" s="9" t="s">
        <v>35</v>
      </c>
      <c r="C55" s="9" t="s">
        <v>0</v>
      </c>
      <c r="D55" s="10" t="str">
        <f>IF(ISERR(C55/C58),"N/A",(C55/C58))</f>
        <v>N/A</v>
      </c>
      <c r="E55" s="9">
        <v>0</v>
      </c>
      <c r="F55" s="9" t="str">
        <f t="shared" si="2"/>
        <v>N/A</v>
      </c>
      <c r="G55" s="10" t="str">
        <f>IF(ISERR(F55/F58),"N/A",(F55/F58))</f>
        <v>N/A</v>
      </c>
      <c r="H55" s="9" t="s">
        <v>0</v>
      </c>
      <c r="I55" s="9" t="s">
        <v>0</v>
      </c>
      <c r="J55" s="9">
        <v>2.86</v>
      </c>
      <c r="K55" s="9">
        <v>500.01</v>
      </c>
      <c r="L55" s="1">
        <v>502.87</v>
      </c>
      <c r="M55" s="10">
        <f>IF(ISERR(L55/L58),"N/A",(L55/L58))</f>
        <v>0.00017051332040415556</v>
      </c>
      <c r="N55" s="10" t="str">
        <f t="shared" si="3"/>
        <v>N/A</v>
      </c>
    </row>
    <row r="56" spans="2:14" ht="19.5" customHeight="1">
      <c r="B56" s="2" t="s">
        <v>52</v>
      </c>
      <c r="C56" s="2">
        <v>129000</v>
      </c>
      <c r="D56" s="3">
        <f>IF(ISERR(C56/C58),"N/A",(C56/C58))</f>
        <v>0.04518784482003678</v>
      </c>
      <c r="E56" s="2">
        <v>0</v>
      </c>
      <c r="F56" s="2">
        <f t="shared" si="2"/>
        <v>129000</v>
      </c>
      <c r="G56" s="3">
        <f>IF(ISERR(F56/F58),"N/A",(F56/F58))</f>
        <v>0.04518784482003678</v>
      </c>
      <c r="H56" s="2">
        <v>13681.95</v>
      </c>
      <c r="I56" s="2">
        <v>18065.399999999998</v>
      </c>
      <c r="J56" s="2">
        <v>17641.08</v>
      </c>
      <c r="K56" s="2">
        <v>20075.699999999997</v>
      </c>
      <c r="L56" s="2">
        <v>69464.12999999999</v>
      </c>
      <c r="M56" s="3">
        <f>IF(ISERR(L56/L58),"N/A",(L56/L58))</f>
        <v>0.023553919413140396</v>
      </c>
      <c r="N56" s="3">
        <f t="shared" si="3"/>
        <v>0.5384816279069766</v>
      </c>
    </row>
    <row r="57" spans="2:14" ht="19.5" customHeight="1">
      <c r="B57" s="9" t="s">
        <v>53</v>
      </c>
      <c r="C57" s="9" t="s">
        <v>0</v>
      </c>
      <c r="D57" s="10" t="str">
        <f>IF(ISERR(C57/C58),"N/A",(C57/C58))</f>
        <v>N/A</v>
      </c>
      <c r="E57" s="9">
        <v>0</v>
      </c>
      <c r="F57" s="9" t="str">
        <f t="shared" si="2"/>
        <v>N/A</v>
      </c>
      <c r="G57" s="10" t="str">
        <f>IF(ISERR(F57/F58),"N/A",(F57/F58))</f>
        <v>N/A</v>
      </c>
      <c r="H57" s="9" t="s">
        <v>0</v>
      </c>
      <c r="I57" s="9" t="s">
        <v>0</v>
      </c>
      <c r="J57" s="9" t="s">
        <v>0</v>
      </c>
      <c r="K57" s="9" t="s">
        <v>0</v>
      </c>
      <c r="L57" s="1">
        <v>0</v>
      </c>
      <c r="M57" s="10">
        <f>IF(ISERR(L57/L58),"N/A",(L57/L58))</f>
        <v>0</v>
      </c>
      <c r="N57" s="10" t="str">
        <f t="shared" si="3"/>
        <v>N/A</v>
      </c>
    </row>
    <row r="58" spans="2:14" ht="19.5" customHeight="1">
      <c r="B58" s="4" t="s">
        <v>54</v>
      </c>
      <c r="C58" s="4">
        <v>2854750</v>
      </c>
      <c r="D58" s="5">
        <f>IF(ISERR(C58/C58),"N/A",(C58/C58))</f>
        <v>1</v>
      </c>
      <c r="E58" s="4">
        <v>0</v>
      </c>
      <c r="F58" s="4">
        <f t="shared" si="2"/>
        <v>2854750</v>
      </c>
      <c r="G58" s="5">
        <f>IF(ISERR(F58/F58),"N/A",(F58/F58))</f>
        <v>1</v>
      </c>
      <c r="H58" s="4">
        <v>1733604.14</v>
      </c>
      <c r="I58" s="4">
        <v>454415.27</v>
      </c>
      <c r="J58" s="4">
        <v>331565.36999999994</v>
      </c>
      <c r="K58" s="4">
        <v>429568.98</v>
      </c>
      <c r="L58" s="4">
        <v>2949153.76</v>
      </c>
      <c r="M58" s="5">
        <f>IF(ISERR(L58/L58),"N/A",(L58/L58))</f>
        <v>1</v>
      </c>
      <c r="N58" s="5">
        <f t="shared" si="3"/>
        <v>1.0330690112969612</v>
      </c>
    </row>
    <row r="60" spans="2:14" ht="30" customHeight="1">
      <c r="B60" s="4" t="s">
        <v>55</v>
      </c>
      <c r="C60" s="4">
        <v>0</v>
      </c>
      <c r="D60" s="4" t="s">
        <v>0</v>
      </c>
      <c r="E60" s="4">
        <v>0</v>
      </c>
      <c r="F60" s="4">
        <f>IF(ISERR(C60+E60),"N/A",(C60+E60))</f>
        <v>0</v>
      </c>
      <c r="G60" s="4" t="s">
        <v>0</v>
      </c>
      <c r="H60" s="4">
        <v>1066903.3399999999</v>
      </c>
      <c r="I60" s="4">
        <v>-431113.67000000004</v>
      </c>
      <c r="J60" s="4">
        <v>-221037.6600000001</v>
      </c>
      <c r="K60" s="4">
        <v>-76148.62999999995</v>
      </c>
      <c r="L60" s="4">
        <v>338603.3799999999</v>
      </c>
      <c r="M60" s="4" t="s">
        <v>0</v>
      </c>
      <c r="N60" s="4" t="s">
        <v>0</v>
      </c>
    </row>
  </sheetData>
  <sheetProtection/>
  <mergeCells count="7">
    <mergeCell ref="B2:N2"/>
    <mergeCell ref="B3:N3"/>
    <mergeCell ref="B44:N44"/>
    <mergeCell ref="B7:N7"/>
    <mergeCell ref="B8:N8"/>
    <mergeCell ref="B9:N9"/>
    <mergeCell ref="B2:N6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mjguilera</dc:creator>
  <cp:keywords/>
  <dc:description/>
  <cp:lastModifiedBy>mjguilera</cp:lastModifiedBy>
  <dcterms:created xsi:type="dcterms:W3CDTF">2015-12-23T08:14:15Z</dcterms:created>
  <dcterms:modified xsi:type="dcterms:W3CDTF">2015-12-23T08:14:15Z</dcterms:modified>
  <cp:category/>
  <cp:version/>
  <cp:contentType/>
  <cp:contentStatus/>
</cp:coreProperties>
</file>